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855" windowHeight="7695"/>
  </bookViews>
  <sheets>
    <sheet name="corrigé" sheetId="5" r:id="rId1"/>
    <sheet name="Feuil1" sheetId="6" r:id="rId2"/>
  </sheets>
  <calcPr calcId="124519"/>
</workbook>
</file>

<file path=xl/calcChain.xml><?xml version="1.0" encoding="utf-8"?>
<calcChain xmlns="http://schemas.openxmlformats.org/spreadsheetml/2006/main">
  <c r="H31" i="5"/>
  <c r="C33" i="6"/>
  <c r="D32"/>
  <c r="C31"/>
  <c r="D23"/>
  <c r="D20"/>
  <c r="D18"/>
  <c r="E18" s="1"/>
  <c r="C19"/>
  <c r="C21" s="1"/>
  <c r="C7"/>
  <c r="D7" s="1"/>
  <c r="D6"/>
  <c r="H29" i="5"/>
  <c r="G30"/>
  <c r="G29"/>
  <c r="E27"/>
  <c r="E63"/>
  <c r="D63"/>
  <c r="G47"/>
  <c r="G56" s="1"/>
  <c r="H47"/>
  <c r="D56"/>
  <c r="D47"/>
  <c r="E47"/>
  <c r="G54"/>
  <c r="D52"/>
  <c r="D51"/>
  <c r="D54" s="1"/>
  <c r="D46"/>
  <c r="G43"/>
  <c r="G42"/>
  <c r="G41"/>
  <c r="G40"/>
  <c r="G46" s="1"/>
  <c r="H46" s="1"/>
  <c r="G36"/>
  <c r="H36" s="1"/>
  <c r="E36"/>
  <c r="E20" i="6" l="1"/>
  <c r="D30"/>
  <c r="D31" s="1"/>
  <c r="D19"/>
  <c r="D21" s="1"/>
  <c r="C9"/>
  <c r="E19"/>
  <c r="D24" s="1"/>
  <c r="E23" s="1"/>
  <c r="E25" s="1"/>
  <c r="F25" s="1"/>
  <c r="E56" i="5"/>
  <c r="H56"/>
  <c r="E46"/>
  <c r="D60"/>
  <c r="E59" s="1"/>
  <c r="G6"/>
  <c r="D33" i="6" l="1"/>
  <c r="E31"/>
  <c r="D17" i="5"/>
  <c r="E17" s="1"/>
  <c r="D30" s="1"/>
  <c r="E29" s="1"/>
  <c r="D16"/>
  <c r="E16" s="1"/>
  <c r="G13"/>
  <c r="G12"/>
  <c r="E6"/>
  <c r="G11"/>
  <c r="G10"/>
  <c r="G24"/>
  <c r="D22"/>
  <c r="D21"/>
  <c r="H6"/>
  <c r="D24" l="1"/>
  <c r="G16"/>
  <c r="H16" s="1"/>
  <c r="D26"/>
  <c r="E26" s="1"/>
  <c r="G17"/>
  <c r="H17" s="1"/>
  <c r="G26"/>
  <c r="H26" s="1"/>
</calcChain>
</file>

<file path=xl/sharedStrings.xml><?xml version="1.0" encoding="utf-8"?>
<sst xmlns="http://schemas.openxmlformats.org/spreadsheetml/2006/main" count="72" uniqueCount="34">
  <si>
    <t>Seuil de rentabilité</t>
  </si>
  <si>
    <t>Nbre de Personnes</t>
  </si>
  <si>
    <t>%/Cca</t>
  </si>
  <si>
    <t>Charge Variables</t>
  </si>
  <si>
    <t xml:space="preserve">Compte </t>
  </si>
  <si>
    <t>Chiffre d'affaires</t>
  </si>
  <si>
    <t>Charge Fixes</t>
  </si>
  <si>
    <t>Autocar</t>
  </si>
  <si>
    <t>Montant Unitaire</t>
  </si>
  <si>
    <t>Montant Global</t>
  </si>
  <si>
    <t>Archéologue</t>
  </si>
  <si>
    <t>Total Charge Fixes</t>
  </si>
  <si>
    <t>Résultat</t>
  </si>
  <si>
    <t>SNCF</t>
  </si>
  <si>
    <t>Respas Table Jupiter</t>
  </si>
  <si>
    <t>Total Charges Variables</t>
  </si>
  <si>
    <t>Marge sur Coût Variable</t>
  </si>
  <si>
    <t>Hébergement</t>
  </si>
  <si>
    <t>Panier Repas</t>
  </si>
  <si>
    <t>Seuil de Rentabilité</t>
  </si>
  <si>
    <t>Contrôle</t>
  </si>
  <si>
    <t>Seuil de Rentabilité par personne</t>
  </si>
  <si>
    <t>CHIFFRE  AFFAIRES</t>
  </si>
  <si>
    <t>CHARGES VARIABLES</t>
  </si>
  <si>
    <t>MARGE SUR COUT VARIABLES</t>
  </si>
  <si>
    <t>CHARGES FIXES</t>
  </si>
  <si>
    <t>RESULTAT</t>
  </si>
  <si>
    <t>SR</t>
  </si>
  <si>
    <t>Client</t>
  </si>
  <si>
    <t>GROUPE</t>
  </si>
  <si>
    <t>Tarif</t>
  </si>
  <si>
    <t>SR =</t>
  </si>
  <si>
    <t xml:space="preserve"> ET QUEL NOMBRE DE CLIENTS ? =</t>
  </si>
  <si>
    <t>Tx MSCV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</si>
</sst>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0"/>
  </numFmts>
  <fonts count="1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4" fontId="3" fillId="2" borderId="1" xfId="0" applyNumberFormat="1" applyFont="1" applyFill="1" applyBorder="1"/>
    <xf numFmtId="4" fontId="4" fillId="0" borderId="0" xfId="0" applyNumberFormat="1" applyFont="1"/>
    <xf numFmtId="4" fontId="1" fillId="2" borderId="2" xfId="0" applyNumberFormat="1" applyFont="1" applyFill="1" applyBorder="1" applyAlignment="1">
      <alignment horizontal="center"/>
    </xf>
    <xf numFmtId="4" fontId="4" fillId="0" borderId="4" xfId="0" applyNumberFormat="1" applyFont="1" applyBorder="1"/>
    <xf numFmtId="4" fontId="1" fillId="2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4" fontId="3" fillId="0" borderId="4" xfId="0" applyNumberFormat="1" applyFont="1" applyBorder="1"/>
    <xf numFmtId="4" fontId="3" fillId="2" borderId="3" xfId="0" applyNumberFormat="1" applyFont="1" applyFill="1" applyBorder="1"/>
    <xf numFmtId="4" fontId="3" fillId="4" borderId="4" xfId="0" applyNumberFormat="1" applyFont="1" applyFill="1" applyBorder="1"/>
    <xf numFmtId="4" fontId="5" fillId="5" borderId="2" xfId="0" applyNumberFormat="1" applyFont="1" applyFill="1" applyBorder="1" applyAlignment="1">
      <alignment horizontal="center" vertical="center" wrapText="1"/>
    </xf>
    <xf numFmtId="9" fontId="6" fillId="5" borderId="3" xfId="1" applyFont="1" applyFill="1" applyBorder="1"/>
    <xf numFmtId="4" fontId="6" fillId="5" borderId="4" xfId="0" applyNumberFormat="1" applyFont="1" applyFill="1" applyBorder="1"/>
    <xf numFmtId="4" fontId="3" fillId="4" borderId="0" xfId="0" applyNumberFormat="1" applyFont="1" applyFill="1"/>
    <xf numFmtId="4" fontId="7" fillId="2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/>
    <xf numFmtId="10" fontId="4" fillId="0" borderId="4" xfId="0" applyNumberFormat="1" applyFont="1" applyBorder="1"/>
    <xf numFmtId="10" fontId="4" fillId="0" borderId="4" xfId="1" applyNumberFormat="1" applyFont="1" applyBorder="1"/>
    <xf numFmtId="4" fontId="4" fillId="6" borderId="4" xfId="0" applyNumberFormat="1" applyFont="1" applyFill="1" applyBorder="1"/>
    <xf numFmtId="4" fontId="3" fillId="6" borderId="4" xfId="0" applyNumberFormat="1" applyFont="1" applyFill="1" applyBorder="1"/>
    <xf numFmtId="10" fontId="3" fillId="0" borderId="4" xfId="0" applyNumberFormat="1" applyFont="1" applyBorder="1"/>
    <xf numFmtId="4" fontId="9" fillId="5" borderId="4" xfId="0" applyNumberFormat="1" applyFont="1" applyFill="1" applyBorder="1"/>
    <xf numFmtId="9" fontId="4" fillId="4" borderId="3" xfId="1" applyFont="1" applyFill="1" applyBorder="1"/>
    <xf numFmtId="4" fontId="3" fillId="4" borderId="3" xfId="0" applyNumberFormat="1" applyFont="1" applyFill="1" applyBorder="1"/>
    <xf numFmtId="10" fontId="3" fillId="4" borderId="3" xfId="1" applyNumberFormat="1" applyFont="1" applyFill="1" applyBorder="1"/>
    <xf numFmtId="10" fontId="3" fillId="6" borderId="4" xfId="0" applyNumberFormat="1" applyFont="1" applyFill="1" applyBorder="1"/>
    <xf numFmtId="10" fontId="3" fillId="4" borderId="4" xfId="0" applyNumberFormat="1" applyFont="1" applyFill="1" applyBorder="1"/>
    <xf numFmtId="4" fontId="3" fillId="0" borderId="0" xfId="0" applyNumberFormat="1" applyFont="1"/>
    <xf numFmtId="4" fontId="10" fillId="0" borderId="0" xfId="0" applyNumberFormat="1" applyFont="1"/>
    <xf numFmtId="164" fontId="4" fillId="0" borderId="0" xfId="2" applyNumberFormat="1" applyFont="1"/>
    <xf numFmtId="165" fontId="4" fillId="0" borderId="0" xfId="0" applyNumberFormat="1" applyFont="1"/>
    <xf numFmtId="4" fontId="10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164" fontId="3" fillId="0" borderId="0" xfId="2" applyNumberFormat="1" applyFont="1"/>
    <xf numFmtId="165" fontId="3" fillId="0" borderId="1" xfId="0" applyNumberFormat="1" applyFont="1" applyBorder="1"/>
    <xf numFmtId="4" fontId="13" fillId="0" borderId="0" xfId="0" applyNumberFormat="1" applyFont="1"/>
    <xf numFmtId="9" fontId="13" fillId="0" borderId="0" xfId="1" applyFont="1"/>
    <xf numFmtId="4" fontId="12" fillId="0" borderId="5" xfId="0" applyNumberFormat="1" applyFont="1" applyBorder="1"/>
    <xf numFmtId="4" fontId="13" fillId="0" borderId="5" xfId="0" applyNumberFormat="1" applyFont="1" applyBorder="1"/>
    <xf numFmtId="4" fontId="13" fillId="4" borderId="5" xfId="0" applyNumberFormat="1" applyFont="1" applyFill="1" applyBorder="1"/>
    <xf numFmtId="4" fontId="12" fillId="8" borderId="1" xfId="0" applyNumberFormat="1" applyFont="1" applyFill="1" applyBorder="1" applyAlignment="1">
      <alignment horizontal="center"/>
    </xf>
    <xf numFmtId="4" fontId="13" fillId="2" borderId="7" xfId="0" applyNumberFormat="1" applyFont="1" applyFill="1" applyBorder="1"/>
    <xf numFmtId="4" fontId="13" fillId="0" borderId="8" xfId="0" applyNumberFormat="1" applyFont="1" applyBorder="1"/>
    <xf numFmtId="9" fontId="13" fillId="7" borderId="1" xfId="1" applyFont="1" applyFill="1" applyBorder="1"/>
    <xf numFmtId="4" fontId="13" fillId="0" borderId="1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9" fontId="12" fillId="7" borderId="0" xfId="1" applyFont="1" applyFill="1" applyAlignment="1">
      <alignment horizontal="center"/>
    </xf>
    <xf numFmtId="4" fontId="15" fillId="4" borderId="0" xfId="0" applyNumberFormat="1" applyFont="1" applyFill="1"/>
    <xf numFmtId="165" fontId="13" fillId="0" borderId="0" xfId="0" applyNumberFormat="1" applyFont="1"/>
    <xf numFmtId="4" fontId="13" fillId="2" borderId="5" xfId="0" applyNumberFormat="1" applyFont="1" applyFill="1" applyBorder="1"/>
    <xf numFmtId="4" fontId="13" fillId="0" borderId="5" xfId="0" applyNumberFormat="1" applyFont="1" applyFill="1" applyBorder="1"/>
    <xf numFmtId="4" fontId="14" fillId="0" borderId="0" xfId="0" applyNumberFormat="1" applyFont="1"/>
    <xf numFmtId="4" fontId="13" fillId="0" borderId="1" xfId="0" applyNumberFormat="1" applyFont="1" applyBorder="1"/>
    <xf numFmtId="4" fontId="13" fillId="0" borderId="0" xfId="0" applyNumberFormat="1" applyFont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H4" sqref="H4"/>
    </sheetView>
  </sheetViews>
  <sheetFormatPr baseColWidth="10" defaultRowHeight="21"/>
  <cols>
    <col min="1" max="1" width="48.7109375" style="2" customWidth="1"/>
    <col min="2" max="2" width="8.5703125" style="2" customWidth="1"/>
    <col min="3" max="3" width="2" style="2" customWidth="1"/>
    <col min="4" max="4" width="18" style="2" customWidth="1"/>
    <col min="5" max="5" width="21" style="2" customWidth="1"/>
    <col min="6" max="6" width="2.42578125" style="2" customWidth="1"/>
    <col min="7" max="7" width="19.42578125" style="2" customWidth="1"/>
    <col min="8" max="8" width="18.28515625" style="2" customWidth="1"/>
    <col min="9" max="16384" width="11.42578125" style="2"/>
  </cols>
  <sheetData>
    <row r="1" spans="1:8" ht="21.75" thickBot="1"/>
    <row r="2" spans="1:8" ht="21.75" thickBot="1">
      <c r="A2" s="1" t="s">
        <v>0</v>
      </c>
    </row>
    <row r="4" spans="1:8" ht="21.75" thickBot="1"/>
    <row r="5" spans="1:8" ht="63.75" thickBot="1">
      <c r="A5" s="3" t="s">
        <v>4</v>
      </c>
      <c r="B5" s="16" t="s">
        <v>1</v>
      </c>
      <c r="C5" s="6"/>
      <c r="D5" s="5" t="s">
        <v>8</v>
      </c>
      <c r="E5" s="5" t="s">
        <v>2</v>
      </c>
      <c r="F5" s="12"/>
      <c r="G5" s="5" t="s">
        <v>9</v>
      </c>
      <c r="H5" s="5" t="s">
        <v>2</v>
      </c>
    </row>
    <row r="6" spans="1:8">
      <c r="A6" s="10" t="s">
        <v>5</v>
      </c>
      <c r="B6" s="17">
        <v>100</v>
      </c>
      <c r="C6" s="7"/>
      <c r="D6" s="25">
        <v>300</v>
      </c>
      <c r="E6" s="26">
        <f>+D6/$D$6</f>
        <v>1</v>
      </c>
      <c r="F6" s="13"/>
      <c r="G6" s="25">
        <f>D6*B6</f>
        <v>30000</v>
      </c>
      <c r="H6" s="24">
        <f>+G6/G6</f>
        <v>1</v>
      </c>
    </row>
    <row r="7" spans="1:8">
      <c r="A7" s="4"/>
      <c r="B7" s="4"/>
      <c r="C7" s="8"/>
      <c r="D7" s="4"/>
      <c r="E7" s="22"/>
      <c r="F7" s="14"/>
      <c r="G7" s="4"/>
      <c r="H7" s="4"/>
    </row>
    <row r="8" spans="1:8">
      <c r="A8" s="11" t="s">
        <v>3</v>
      </c>
      <c r="B8" s="4"/>
      <c r="C8" s="8"/>
      <c r="D8" s="4"/>
      <c r="E8" s="22"/>
      <c r="F8" s="14"/>
      <c r="G8" s="4"/>
      <c r="H8" s="4"/>
    </row>
    <row r="9" spans="1:8">
      <c r="A9" s="4"/>
      <c r="B9" s="4"/>
      <c r="C9" s="8"/>
      <c r="D9" s="4"/>
      <c r="E9" s="22"/>
      <c r="F9" s="14"/>
      <c r="G9" s="4"/>
      <c r="H9" s="4"/>
    </row>
    <row r="10" spans="1:8">
      <c r="A10" s="9" t="s">
        <v>13</v>
      </c>
      <c r="B10" s="4"/>
      <c r="C10" s="8"/>
      <c r="D10" s="4">
        <v>80</v>
      </c>
      <c r="E10" s="22"/>
      <c r="F10" s="14"/>
      <c r="G10" s="4">
        <f>+D10*$B$6</f>
        <v>8000</v>
      </c>
      <c r="H10" s="4"/>
    </row>
    <row r="11" spans="1:8">
      <c r="A11" s="9" t="s">
        <v>14</v>
      </c>
      <c r="B11" s="4"/>
      <c r="C11" s="8"/>
      <c r="D11" s="4">
        <v>30</v>
      </c>
      <c r="E11" s="22"/>
      <c r="F11" s="14"/>
      <c r="G11" s="4">
        <f>+D11*$B$6</f>
        <v>3000</v>
      </c>
      <c r="H11" s="4"/>
    </row>
    <row r="12" spans="1:8">
      <c r="A12" s="9" t="s">
        <v>17</v>
      </c>
      <c r="B12" s="4"/>
      <c r="C12" s="8"/>
      <c r="D12" s="4">
        <v>100</v>
      </c>
      <c r="E12" s="22"/>
      <c r="F12" s="14"/>
      <c r="G12" s="4">
        <f>+D12*$B$6</f>
        <v>10000</v>
      </c>
      <c r="H12" s="4"/>
    </row>
    <row r="13" spans="1:8">
      <c r="A13" s="9" t="s">
        <v>18</v>
      </c>
      <c r="B13" s="4"/>
      <c r="C13" s="8"/>
      <c r="D13" s="4">
        <v>20</v>
      </c>
      <c r="E13" s="22"/>
      <c r="F13" s="14"/>
      <c r="G13" s="4">
        <f>+D13*$B$6</f>
        <v>2000</v>
      </c>
      <c r="H13" s="4"/>
    </row>
    <row r="14" spans="1:8">
      <c r="A14" s="4"/>
      <c r="B14" s="4"/>
      <c r="C14" s="8"/>
      <c r="D14" s="4"/>
      <c r="E14" s="22"/>
      <c r="F14" s="14"/>
      <c r="G14" s="4"/>
      <c r="H14" s="4">
        <v>320</v>
      </c>
    </row>
    <row r="15" spans="1:8">
      <c r="A15" s="4"/>
      <c r="B15" s="4"/>
      <c r="C15" s="8"/>
      <c r="D15" s="4"/>
      <c r="E15" s="22"/>
      <c r="F15" s="14"/>
      <c r="G15" s="4"/>
      <c r="H15" s="4"/>
    </row>
    <row r="16" spans="1:8">
      <c r="A16" s="11" t="s">
        <v>15</v>
      </c>
      <c r="B16" s="4"/>
      <c r="C16" s="8"/>
      <c r="D16" s="11">
        <f>SUM(D10:D15)</f>
        <v>230</v>
      </c>
      <c r="E16" s="28">
        <f>+D16/$D$6</f>
        <v>0.76666666666666672</v>
      </c>
      <c r="F16" s="23"/>
      <c r="G16" s="11">
        <f>SUM(G10:G13)</f>
        <v>23000</v>
      </c>
      <c r="H16" s="28">
        <f>+G16/$G$6</f>
        <v>0.76666666666666672</v>
      </c>
    </row>
    <row r="17" spans="1:8">
      <c r="A17" s="21" t="s">
        <v>16</v>
      </c>
      <c r="B17" s="4"/>
      <c r="C17" s="8"/>
      <c r="D17" s="20">
        <f>+D6-D16</f>
        <v>70</v>
      </c>
      <c r="E17" s="27">
        <f>+D17/D6</f>
        <v>0.23333333333333334</v>
      </c>
      <c r="F17" s="14"/>
      <c r="G17" s="20">
        <f>+G6-G16</f>
        <v>7000</v>
      </c>
      <c r="H17" s="27">
        <f>+G17/$G$6</f>
        <v>0.23333333333333334</v>
      </c>
    </row>
    <row r="18" spans="1:8">
      <c r="A18" s="4"/>
      <c r="B18" s="4"/>
      <c r="C18" s="8"/>
      <c r="D18" s="4"/>
      <c r="E18" s="18"/>
      <c r="F18" s="14"/>
      <c r="G18" s="4"/>
      <c r="H18" s="4"/>
    </row>
    <row r="19" spans="1:8">
      <c r="A19" s="11" t="s">
        <v>6</v>
      </c>
      <c r="B19" s="4"/>
      <c r="C19" s="8"/>
      <c r="D19" s="11" t="s">
        <v>6</v>
      </c>
      <c r="E19" s="18"/>
      <c r="F19" s="14"/>
      <c r="G19" s="11" t="s">
        <v>6</v>
      </c>
      <c r="H19" s="4"/>
    </row>
    <row r="20" spans="1:8">
      <c r="A20" s="4"/>
      <c r="B20" s="4"/>
      <c r="C20" s="8"/>
      <c r="D20" s="4"/>
      <c r="E20" s="18"/>
      <c r="F20" s="14"/>
      <c r="G20" s="4"/>
      <c r="H20" s="4"/>
    </row>
    <row r="21" spans="1:8">
      <c r="A21" s="9" t="s">
        <v>7</v>
      </c>
      <c r="B21" s="4"/>
      <c r="C21" s="8"/>
      <c r="D21" s="4">
        <f>+G21/$B$6</f>
        <v>2</v>
      </c>
      <c r="E21" s="18"/>
      <c r="F21" s="14"/>
      <c r="G21" s="4">
        <v>200</v>
      </c>
      <c r="H21" s="4"/>
    </row>
    <row r="22" spans="1:8">
      <c r="A22" s="9" t="s">
        <v>10</v>
      </c>
      <c r="B22" s="4"/>
      <c r="C22" s="8"/>
      <c r="D22" s="4">
        <f>+G22/$B$6</f>
        <v>6</v>
      </c>
      <c r="E22" s="18"/>
      <c r="F22" s="14"/>
      <c r="G22" s="4">
        <v>600</v>
      </c>
      <c r="H22" s="4"/>
    </row>
    <row r="23" spans="1:8">
      <c r="A23" s="4"/>
      <c r="B23" s="4"/>
      <c r="C23" s="8"/>
      <c r="D23" s="4"/>
      <c r="E23" s="18"/>
      <c r="F23" s="14"/>
      <c r="G23" s="4"/>
      <c r="H23" s="4"/>
    </row>
    <row r="24" spans="1:8">
      <c r="A24" s="11" t="s">
        <v>11</v>
      </c>
      <c r="B24" s="4"/>
      <c r="C24" s="8"/>
      <c r="D24" s="11">
        <f>SUM(D21:D23)</f>
        <v>8</v>
      </c>
      <c r="E24" s="19"/>
      <c r="F24" s="14"/>
      <c r="G24" s="15">
        <f>SUM(G21:G23)</f>
        <v>800</v>
      </c>
      <c r="H24" s="19"/>
    </row>
    <row r="25" spans="1:8">
      <c r="A25" s="4"/>
      <c r="B25" s="4"/>
      <c r="C25" s="8"/>
      <c r="D25" s="4"/>
      <c r="E25" s="18"/>
      <c r="F25" s="14"/>
      <c r="G25" s="4"/>
      <c r="H25" s="4"/>
    </row>
    <row r="26" spans="1:8">
      <c r="A26" s="21" t="s">
        <v>12</v>
      </c>
      <c r="B26" s="4"/>
      <c r="C26" s="8"/>
      <c r="D26" s="11">
        <f>+D6-D16-D24</f>
        <v>62</v>
      </c>
      <c r="E26" s="28">
        <f>+D26/D6</f>
        <v>0.20666666666666667</v>
      </c>
      <c r="F26" s="14"/>
      <c r="G26" s="11">
        <f>+G6-G16-G24</f>
        <v>6200</v>
      </c>
      <c r="H26" s="28">
        <f>+G26/G6</f>
        <v>0.20666666666666667</v>
      </c>
    </row>
    <row r="27" spans="1:8">
      <c r="E27" s="2">
        <f>+D26/D6</f>
        <v>0.20666666666666667</v>
      </c>
    </row>
    <row r="28" spans="1:8" ht="21.75" thickBot="1"/>
    <row r="29" spans="1:8" ht="21.75" thickBot="1">
      <c r="A29" s="29" t="s">
        <v>19</v>
      </c>
      <c r="D29" s="34">
        <v>8</v>
      </c>
      <c r="E29" s="36">
        <f>+D29/D30</f>
        <v>34.285714285714285</v>
      </c>
      <c r="G29" s="30">
        <f>+G24</f>
        <v>800</v>
      </c>
      <c r="H29" s="2">
        <f>+G29/G30</f>
        <v>3428.5714285714284</v>
      </c>
    </row>
    <row r="30" spans="1:8">
      <c r="D30" s="35">
        <f>+E17</f>
        <v>0.23333333333333334</v>
      </c>
      <c r="G30" s="2">
        <f>+H17</f>
        <v>0.23333333333333334</v>
      </c>
    </row>
    <row r="31" spans="1:8">
      <c r="H31" s="2">
        <f>+H29/300</f>
        <v>11.428571428571429</v>
      </c>
    </row>
    <row r="33" spans="1:8">
      <c r="A33" s="29" t="s">
        <v>20</v>
      </c>
    </row>
    <row r="34" spans="1:8" ht="21.75" thickBot="1"/>
    <row r="35" spans="1:8" ht="63.75" thickBot="1">
      <c r="A35" s="3" t="s">
        <v>4</v>
      </c>
      <c r="B35" s="16" t="s">
        <v>1</v>
      </c>
      <c r="C35" s="6"/>
      <c r="D35" s="5" t="s">
        <v>8</v>
      </c>
      <c r="E35" s="5" t="s">
        <v>2</v>
      </c>
      <c r="F35" s="12"/>
      <c r="G35" s="5" t="s">
        <v>9</v>
      </c>
      <c r="H35" s="5" t="s">
        <v>2</v>
      </c>
    </row>
    <row r="36" spans="1:8">
      <c r="A36" s="10" t="s">
        <v>5</v>
      </c>
      <c r="B36" s="17">
        <v>100</v>
      </c>
      <c r="C36" s="7"/>
      <c r="D36" s="25">
        <v>34.28</v>
      </c>
      <c r="E36" s="26">
        <f>+D36/$D$6</f>
        <v>0.11426666666666667</v>
      </c>
      <c r="F36" s="13"/>
      <c r="G36" s="25">
        <f>D36*B36</f>
        <v>3428</v>
      </c>
      <c r="H36" s="24">
        <f>+G36/G36</f>
        <v>1</v>
      </c>
    </row>
    <row r="37" spans="1:8">
      <c r="A37" s="4"/>
      <c r="B37" s="4"/>
      <c r="C37" s="8"/>
      <c r="D37" s="4"/>
      <c r="E37" s="22"/>
      <c r="F37" s="14"/>
      <c r="G37" s="4"/>
      <c r="H37" s="4"/>
    </row>
    <row r="38" spans="1:8">
      <c r="A38" s="11" t="s">
        <v>3</v>
      </c>
      <c r="B38" s="4"/>
      <c r="C38" s="8"/>
      <c r="D38" s="4"/>
      <c r="E38" s="22"/>
      <c r="F38" s="14"/>
      <c r="G38" s="4"/>
      <c r="H38" s="4"/>
    </row>
    <row r="39" spans="1:8">
      <c r="A39" s="4"/>
      <c r="B39" s="4"/>
      <c r="C39" s="8"/>
      <c r="D39" s="4"/>
      <c r="E39" s="22"/>
      <c r="F39" s="14"/>
      <c r="G39" s="4"/>
      <c r="H39" s="4"/>
    </row>
    <row r="40" spans="1:8">
      <c r="A40" s="9" t="s">
        <v>13</v>
      </c>
      <c r="B40" s="4"/>
      <c r="C40" s="8"/>
      <c r="D40" s="4"/>
      <c r="E40" s="22"/>
      <c r="F40" s="14"/>
      <c r="G40" s="4">
        <f>+D40*$B$6</f>
        <v>0</v>
      </c>
      <c r="H40" s="4"/>
    </row>
    <row r="41" spans="1:8">
      <c r="A41" s="9" t="s">
        <v>14</v>
      </c>
      <c r="B41" s="4"/>
      <c r="C41" s="8"/>
      <c r="D41" s="4"/>
      <c r="E41" s="22"/>
      <c r="F41" s="14"/>
      <c r="G41" s="4">
        <f>+D41*$B$6</f>
        <v>0</v>
      </c>
      <c r="H41" s="4"/>
    </row>
    <row r="42" spans="1:8">
      <c r="A42" s="9" t="s">
        <v>17</v>
      </c>
      <c r="B42" s="4"/>
      <c r="C42" s="8"/>
      <c r="D42" s="4"/>
      <c r="E42" s="22"/>
      <c r="F42" s="14"/>
      <c r="G42" s="4">
        <f>+D42*$B$6</f>
        <v>0</v>
      </c>
      <c r="H42" s="4"/>
    </row>
    <row r="43" spans="1:8">
      <c r="A43" s="9" t="s">
        <v>18</v>
      </c>
      <c r="B43" s="4"/>
      <c r="C43" s="8"/>
      <c r="D43" s="4"/>
      <c r="E43" s="22"/>
      <c r="F43" s="14"/>
      <c r="G43" s="4">
        <f>+D43*$B$6</f>
        <v>0</v>
      </c>
      <c r="H43" s="4"/>
    </row>
    <row r="44" spans="1:8">
      <c r="A44" s="4"/>
      <c r="B44" s="4"/>
      <c r="C44" s="8"/>
      <c r="D44" s="4"/>
      <c r="E44" s="22"/>
      <c r="F44" s="14"/>
      <c r="G44" s="4"/>
      <c r="H44" s="4">
        <v>320</v>
      </c>
    </row>
    <row r="45" spans="1:8">
      <c r="A45" s="4"/>
      <c r="B45" s="4"/>
      <c r="C45" s="8"/>
      <c r="D45" s="4"/>
      <c r="E45" s="22"/>
      <c r="F45" s="14"/>
      <c r="G45" s="4"/>
      <c r="H45" s="4"/>
    </row>
    <row r="46" spans="1:8">
      <c r="A46" s="11" t="s">
        <v>15</v>
      </c>
      <c r="B46" s="4"/>
      <c r="C46" s="8"/>
      <c r="D46" s="11">
        <f>SUM(D40:D45)</f>
        <v>0</v>
      </c>
      <c r="E46" s="28">
        <f>+D46/$D$6</f>
        <v>0</v>
      </c>
      <c r="F46" s="23"/>
      <c r="G46" s="11">
        <f>SUM(G40:G43)</f>
        <v>0</v>
      </c>
      <c r="H46" s="28">
        <f>+G46/$G$6</f>
        <v>0</v>
      </c>
    </row>
    <row r="47" spans="1:8">
      <c r="A47" s="21" t="s">
        <v>16</v>
      </c>
      <c r="B47" s="4"/>
      <c r="C47" s="8"/>
      <c r="D47" s="20">
        <f>+D36*E47</f>
        <v>7.9986666666666668</v>
      </c>
      <c r="E47" s="27">
        <f>+E17</f>
        <v>0.23333333333333334</v>
      </c>
      <c r="F47" s="14"/>
      <c r="G47" s="20">
        <f>+G36*H47</f>
        <v>799.86666666666667</v>
      </c>
      <c r="H47" s="27">
        <f>+H17</f>
        <v>0.23333333333333334</v>
      </c>
    </row>
    <row r="48" spans="1:8">
      <c r="A48" s="4"/>
      <c r="B48" s="4"/>
      <c r="C48" s="8"/>
      <c r="D48" s="4"/>
      <c r="E48" s="18"/>
      <c r="F48" s="14"/>
      <c r="G48" s="4"/>
      <c r="H48" s="4"/>
    </row>
    <row r="49" spans="1:8">
      <c r="A49" s="11" t="s">
        <v>6</v>
      </c>
      <c r="B49" s="4"/>
      <c r="C49" s="8"/>
      <c r="D49" s="11" t="s">
        <v>6</v>
      </c>
      <c r="E49" s="18"/>
      <c r="F49" s="14"/>
      <c r="G49" s="11" t="s">
        <v>6</v>
      </c>
      <c r="H49" s="4"/>
    </row>
    <row r="50" spans="1:8">
      <c r="A50" s="4"/>
      <c r="B50" s="4"/>
      <c r="C50" s="8"/>
      <c r="D50" s="4"/>
      <c r="E50" s="18"/>
      <c r="F50" s="14"/>
      <c r="G50" s="4"/>
      <c r="H50" s="4"/>
    </row>
    <row r="51" spans="1:8">
      <c r="A51" s="9" t="s">
        <v>7</v>
      </c>
      <c r="B51" s="4"/>
      <c r="C51" s="8"/>
      <c r="D51" s="4">
        <f>+G51/$B$6</f>
        <v>2</v>
      </c>
      <c r="E51" s="18"/>
      <c r="F51" s="14"/>
      <c r="G51" s="4">
        <v>200</v>
      </c>
      <c r="H51" s="4"/>
    </row>
    <row r="52" spans="1:8">
      <c r="A52" s="9" t="s">
        <v>10</v>
      </c>
      <c r="B52" s="4"/>
      <c r="C52" s="8"/>
      <c r="D52" s="4">
        <f>+G52/$B$6</f>
        <v>6</v>
      </c>
      <c r="E52" s="18"/>
      <c r="F52" s="14"/>
      <c r="G52" s="4">
        <v>600</v>
      </c>
      <c r="H52" s="4"/>
    </row>
    <row r="53" spans="1:8">
      <c r="A53" s="4"/>
      <c r="B53" s="4"/>
      <c r="C53" s="8"/>
      <c r="D53" s="4"/>
      <c r="E53" s="18"/>
      <c r="F53" s="14"/>
      <c r="G53" s="4"/>
      <c r="H53" s="4"/>
    </row>
    <row r="54" spans="1:8">
      <c r="A54" s="11" t="s">
        <v>11</v>
      </c>
      <c r="B54" s="4"/>
      <c r="C54" s="8"/>
      <c r="D54" s="11">
        <f>SUM(D51:D53)</f>
        <v>8</v>
      </c>
      <c r="E54" s="19"/>
      <c r="F54" s="14"/>
      <c r="G54" s="15">
        <f>SUM(G51:G53)</f>
        <v>800</v>
      </c>
      <c r="H54" s="19"/>
    </row>
    <row r="55" spans="1:8">
      <c r="A55" s="4"/>
      <c r="B55" s="4"/>
      <c r="C55" s="8"/>
      <c r="D55" s="4"/>
      <c r="E55" s="18"/>
      <c r="F55" s="14"/>
      <c r="G55" s="4"/>
      <c r="H55" s="4"/>
    </row>
    <row r="56" spans="1:8">
      <c r="A56" s="21" t="s">
        <v>12</v>
      </c>
      <c r="B56" s="4"/>
      <c r="C56" s="8"/>
      <c r="D56" s="11">
        <f>+D47-D54</f>
        <v>-1.3333333333331865E-3</v>
      </c>
      <c r="E56" s="28">
        <f>+D56/D36</f>
        <v>-3.889537145079307E-5</v>
      </c>
      <c r="F56" s="14"/>
      <c r="G56" s="11">
        <f>+G47-G54</f>
        <v>-0.13333333333332575</v>
      </c>
      <c r="H56" s="28">
        <f>+G56/G36</f>
        <v>-3.8895371450795144E-5</v>
      </c>
    </row>
    <row r="59" spans="1:8">
      <c r="A59" s="29" t="s">
        <v>19</v>
      </c>
      <c r="D59" s="33">
        <v>8</v>
      </c>
      <c r="E59" s="32">
        <f>+D59/D60</f>
        <v>34.285714285714285</v>
      </c>
      <c r="G59" s="30"/>
    </row>
    <row r="60" spans="1:8">
      <c r="D60" s="31">
        <f>+E47</f>
        <v>0.23333333333333334</v>
      </c>
    </row>
    <row r="63" spans="1:8">
      <c r="A63" s="29" t="s">
        <v>21</v>
      </c>
      <c r="D63" s="33">
        <f>+G36</f>
        <v>3428</v>
      </c>
      <c r="E63" s="32">
        <f>+D63/D64</f>
        <v>11.426666666666666</v>
      </c>
    </row>
    <row r="64" spans="1:8">
      <c r="D64" s="31">
        <v>300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39"/>
  <sheetViews>
    <sheetView topLeftCell="A14" workbookViewId="0">
      <selection activeCell="B16" sqref="B16"/>
    </sheetView>
  </sheetViews>
  <sheetFormatPr baseColWidth="10" defaultColWidth="25.85546875" defaultRowHeight="23.25"/>
  <cols>
    <col min="1" max="1" width="33.7109375" style="37" customWidth="1"/>
    <col min="2" max="2" width="44.28515625" style="37" customWidth="1"/>
    <col min="3" max="16384" width="25.85546875" style="37"/>
  </cols>
  <sheetData>
    <row r="5" spans="2:6">
      <c r="B5" s="39" t="s">
        <v>22</v>
      </c>
      <c r="C5" s="40">
        <v>10000</v>
      </c>
    </row>
    <row r="6" spans="2:6" ht="24" thickBot="1">
      <c r="B6" s="40" t="s">
        <v>23</v>
      </c>
      <c r="C6" s="40">
        <v>5000</v>
      </c>
      <c r="D6" s="38">
        <f>+C6/C5</f>
        <v>0.5</v>
      </c>
    </row>
    <row r="7" spans="2:6" ht="24" thickBot="1">
      <c r="B7" s="40" t="s">
        <v>24</v>
      </c>
      <c r="C7" s="44">
        <f>+C5-C6</f>
        <v>5000</v>
      </c>
      <c r="D7" s="45">
        <f>+C7/C5</f>
        <v>0.5</v>
      </c>
    </row>
    <row r="8" spans="2:6">
      <c r="B8" s="41" t="s">
        <v>25</v>
      </c>
      <c r="C8" s="40">
        <v>2000</v>
      </c>
    </row>
    <row r="9" spans="2:6" ht="24" thickBot="1">
      <c r="B9" s="40" t="s">
        <v>26</v>
      </c>
      <c r="C9" s="43">
        <f>+C7-C8</f>
        <v>3000</v>
      </c>
    </row>
    <row r="11" spans="2:6" ht="24" thickBot="1"/>
    <row r="12" spans="2:6" ht="24" thickBot="1">
      <c r="C12" s="46" t="s">
        <v>31</v>
      </c>
      <c r="D12" s="50" t="s">
        <v>25</v>
      </c>
      <c r="E12" s="37" t="s">
        <v>32</v>
      </c>
    </row>
    <row r="13" spans="2:6">
      <c r="D13" s="49" t="s">
        <v>33</v>
      </c>
      <c r="F13" s="47" t="s">
        <v>27</v>
      </c>
    </row>
    <row r="14" spans="2:6" ht="24" thickBot="1">
      <c r="F14" s="48" t="s">
        <v>30</v>
      </c>
    </row>
    <row r="15" spans="2:6" ht="24" thickBot="1"/>
    <row r="16" spans="2:6" ht="24" thickBot="1">
      <c r="C16" s="42" t="s">
        <v>28</v>
      </c>
      <c r="D16" s="42" t="s">
        <v>29</v>
      </c>
    </row>
    <row r="17" spans="2:6">
      <c r="B17" s="39" t="s">
        <v>22</v>
      </c>
      <c r="C17" s="52">
        <v>300</v>
      </c>
      <c r="D17" s="40">
        <v>30000</v>
      </c>
    </row>
    <row r="18" spans="2:6">
      <c r="B18" s="40" t="s">
        <v>23</v>
      </c>
      <c r="C18" s="53">
        <v>230</v>
      </c>
      <c r="D18" s="40">
        <f>+C18*100</f>
        <v>23000</v>
      </c>
      <c r="E18" s="51">
        <f>+D18/D17</f>
        <v>0.76666666666666672</v>
      </c>
    </row>
    <row r="19" spans="2:6">
      <c r="B19" s="40" t="s">
        <v>24</v>
      </c>
      <c r="C19" s="44">
        <f>+C17-C18</f>
        <v>70</v>
      </c>
      <c r="D19" s="40">
        <f t="shared" ref="D19:D20" si="0">+C19*100</f>
        <v>7000</v>
      </c>
      <c r="E19" s="51">
        <f>+C19/C17</f>
        <v>0.23333333333333334</v>
      </c>
    </row>
    <row r="20" spans="2:6">
      <c r="B20" s="41" t="s">
        <v>25</v>
      </c>
      <c r="C20" s="53">
        <v>8</v>
      </c>
      <c r="D20" s="40">
        <f t="shared" si="0"/>
        <v>800</v>
      </c>
      <c r="E20" s="37">
        <f>SUM(E18:E19)</f>
        <v>1</v>
      </c>
    </row>
    <row r="21" spans="2:6" ht="24" thickBot="1">
      <c r="B21" s="40" t="s">
        <v>26</v>
      </c>
      <c r="C21" s="43">
        <f>+C19-C20</f>
        <v>62</v>
      </c>
      <c r="D21" s="43">
        <f>+D19-D20</f>
        <v>6200</v>
      </c>
    </row>
    <row r="23" spans="2:6">
      <c r="D23" s="54">
        <f>+C20</f>
        <v>8</v>
      </c>
      <c r="E23" s="37">
        <f>+D23/D24</f>
        <v>34.285714285714285</v>
      </c>
    </row>
    <row r="24" spans="2:6" ht="24" thickBot="1">
      <c r="D24" s="37">
        <f>+E19</f>
        <v>0.23333333333333334</v>
      </c>
    </row>
    <row r="25" spans="2:6" ht="24" thickBot="1">
      <c r="E25" s="54">
        <f>+E23*100</f>
        <v>3428.5714285714284</v>
      </c>
      <c r="F25" s="55">
        <f>+E25/E26</f>
        <v>11.428571428571429</v>
      </c>
    </row>
    <row r="26" spans="2:6">
      <c r="E26" s="37">
        <v>300</v>
      </c>
    </row>
    <row r="27" spans="2:6" ht="24" thickBot="1"/>
    <row r="28" spans="2:6" ht="24" thickBot="1">
      <c r="C28" s="42" t="s">
        <v>28</v>
      </c>
      <c r="D28" s="42" t="s">
        <v>29</v>
      </c>
    </row>
    <row r="29" spans="2:6">
      <c r="B29" s="39" t="s">
        <v>22</v>
      </c>
      <c r="C29" s="52">
        <v>300</v>
      </c>
      <c r="D29" s="40">
        <v>3428.57</v>
      </c>
    </row>
    <row r="30" spans="2:6">
      <c r="B30" s="40" t="s">
        <v>23</v>
      </c>
      <c r="C30" s="53">
        <v>230</v>
      </c>
      <c r="D30" s="40">
        <f>+D29*E18</f>
        <v>2628.5703333333336</v>
      </c>
    </row>
    <row r="31" spans="2:6">
      <c r="B31" s="40" t="s">
        <v>24</v>
      </c>
      <c r="C31" s="44">
        <f>+C29-C30</f>
        <v>70</v>
      </c>
      <c r="D31" s="40">
        <f>+D29-D30</f>
        <v>799.9996666666666</v>
      </c>
      <c r="E31" s="37">
        <f>+D31/D29</f>
        <v>0.23333333333333331</v>
      </c>
    </row>
    <row r="32" spans="2:6">
      <c r="B32" s="41" t="s">
        <v>25</v>
      </c>
      <c r="C32" s="53">
        <v>8</v>
      </c>
      <c r="D32" s="40">
        <f t="shared" ref="D32" si="1">+C32*100</f>
        <v>800</v>
      </c>
    </row>
    <row r="33" spans="2:4" ht="24" thickBot="1">
      <c r="B33" s="40" t="s">
        <v>26</v>
      </c>
      <c r="C33" s="43">
        <f>+C31-C32</f>
        <v>62</v>
      </c>
      <c r="D33" s="43">
        <f>+D31-D32</f>
        <v>-3.3333333340124227E-4</v>
      </c>
    </row>
    <row r="39" spans="2:4">
      <c r="B39" s="56"/>
      <c r="C39" s="56"/>
    </row>
  </sheetData>
  <mergeCells count="1">
    <mergeCell ref="B39:C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corrigé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ACF</cp:lastModifiedBy>
  <dcterms:created xsi:type="dcterms:W3CDTF">2019-03-31T14:39:54Z</dcterms:created>
  <dcterms:modified xsi:type="dcterms:W3CDTF">2020-10-01T14:48:07Z</dcterms:modified>
</cp:coreProperties>
</file>